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MilosOndrasik\DofE Slovakia Dropbox\DofE Slovakia Team Folder\Organization\Smernice\Smernica 01_2016 - Klub združenia\1.5_26102022 DOPLNIT Z GDRIVE\"/>
    </mc:Choice>
  </mc:AlternateContent>
  <xr:revisionPtr revIDLastSave="0" documentId="13_ncr:1_{2D3545FA-056C-44EF-A51C-59AE559D6F6F}" xr6:coauthVersionLast="47" xr6:coauthVersionMax="47" xr10:uidLastSave="{00000000-0000-0000-0000-000000000000}"/>
  <workbookProtection workbookAlgorithmName="SHA-512" workbookHashValue="f9Dj5r01DyrTyw8mGFJCAR9Rdmp0cOhRw+NzQbvKVmmNqVvQZJSmPVPNi1kQj6PSq89jZAJCyOCD58M8aYJ/aA==" workbookSaltValue="8XwINEW6DOwla/lTsIfzkA==" workbookSpinCount="100000" lockStructure="1"/>
  <bookViews>
    <workbookView xWindow="-108" yWindow="-108" windowWidth="23256" windowHeight="12576" tabRatio="768" xr2:uid="{00000000-000D-0000-FFFF-FFFF00000000}"/>
  </bookViews>
  <sheets>
    <sheet name="Výpočet celkového členského" sheetId="9" r:id="rId1"/>
    <sheet name="Výpočet základného členského" sheetId="10" r:id="rId2"/>
    <sheet name="Data" sheetId="2" r:id="rId3"/>
    <sheet name="Príspevky detail" sheetId="5" r:id="rId4"/>
  </sheets>
  <definedNames>
    <definedName name="forma">Data!#REF!</definedName>
    <definedName name="Forma.org">#REF!</definedName>
    <definedName name="verejna">Data!#REF!</definedName>
    <definedName name="znevyhodneni">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5" i="9" l="1"/>
  <c r="C7" i="9"/>
  <c r="C6" i="9"/>
  <c r="E4" i="2"/>
  <c r="E8" i="2"/>
  <c r="E16" i="2" l="1"/>
  <c r="E12" i="2"/>
  <c r="F1" i="2" l="1"/>
  <c r="C10" i="10" s="1"/>
  <c r="C9" i="9" s="1"/>
</calcChain>
</file>

<file path=xl/sharedStrings.xml><?xml version="1.0" encoding="utf-8"?>
<sst xmlns="http://schemas.openxmlformats.org/spreadsheetml/2006/main" count="134" uniqueCount="105">
  <si>
    <t>0 - 1499</t>
  </si>
  <si>
    <t>Pozn. Mladým človekom sa rozumie člen organizácie, študent alebo pravidelný príjemca služieb organizácie vo veku 14-24 rokov.</t>
  </si>
  <si>
    <t>2 dňové školenie pre Vedúcich programu</t>
  </si>
  <si>
    <t>2 dňové školenie pre Školiteľov alebo Hodnotiteľov DE</t>
  </si>
  <si>
    <t>Bronzová úroveň</t>
  </si>
  <si>
    <t>Strieborná úroveň - pokračujúci účastník</t>
  </si>
  <si>
    <t>Strieborná úroveň - nový účastník</t>
  </si>
  <si>
    <t>Zlatá úroveň - pokračujúci účastník</t>
  </si>
  <si>
    <t>Zlatá úroveň - nový účastník</t>
  </si>
  <si>
    <t>Účastníci</t>
  </si>
  <si>
    <t>Dobrovoľníci</t>
  </si>
  <si>
    <t>Suma v EUR</t>
  </si>
  <si>
    <t>Počet účastníkov školení</t>
  </si>
  <si>
    <t>Počet účastníkov programu DofE</t>
  </si>
  <si>
    <t>*</t>
  </si>
  <si>
    <t>Oranžovou farbou zvýraznené = nutné vyplniť</t>
  </si>
  <si>
    <t>Celkový ročný členský príspevok</t>
  </si>
  <si>
    <t>Členenie členského príspevku</t>
  </si>
  <si>
    <t>Základný členský príspevok pre člena Klubu združenia</t>
  </si>
  <si>
    <t>Dodatočný členský príspevok za vyškolenie dobrovoľníkov</t>
  </si>
  <si>
    <t>Dodatočný členský príspevok za účastníkov v programe DofE</t>
  </si>
  <si>
    <t>* Nutné najprv vypočítať základný členský príspevok v hárku "Výpočet základného členského"</t>
  </si>
  <si>
    <t>Tabuľka na výpočet Celkového ročného členského príspevku člena Klubu združenia The Duke of Edinburgh's International Award Slovensko, o.z.</t>
  </si>
  <si>
    <t xml:space="preserve">Členský príspevok za účastníka odpúšťame základe čestného prehlásenia hmotnej núdzi alebo o výške príjmu domácnosti, ktoré nájdete na stránke www.dofe.sk. Pokiaľ máte účastníkov s nárokom na odpustenie poplatkov, nazarátavajte ich do tejto tabuľky. </t>
  </si>
  <si>
    <t>Tabuľka na výpočet základného ročného členského príspevku člena Klubu združenia The Duke of Edinburgh's International Award Slovensko, o.z.</t>
  </si>
  <si>
    <t>Predbežný výpočet ročného členského príspevku člena Klubu združenia (v EUR)</t>
  </si>
  <si>
    <t>1-dňové školenie</t>
  </si>
  <si>
    <t>1 až 2 roky</t>
  </si>
  <si>
    <t>3 a viac rokov</t>
  </si>
  <si>
    <t>Priemerná výška poplatkov (školné, zápisné, iné) na školský rok na mladého človeka u člena</t>
  </si>
  <si>
    <t>1500 - 5000</t>
  </si>
  <si>
    <t>5001 a viac</t>
  </si>
  <si>
    <t>Počet účastníkov aspoň (platí pre členov Klubu okrem stredných škôl)</t>
  </si>
  <si>
    <t xml:space="preserve">Percento študentov školy, ktorí sa registrovali v aktuálnom školskom (platí pre členov Klubu, ktorí sú stredné školy) </t>
  </si>
  <si>
    <t>0 - 4,99</t>
  </si>
  <si>
    <t>5 a viac</t>
  </si>
  <si>
    <t>0 - 11</t>
  </si>
  <si>
    <t>12 a viac</t>
  </si>
  <si>
    <t>Počet aktívnych Vedúcich programu a Školiteľov a Hodnotiteľov programu (platí pre všetkých členov Klubu)</t>
  </si>
  <si>
    <t>Do 5 + 5</t>
  </si>
  <si>
    <t>Viac ako 5 + 5</t>
  </si>
  <si>
    <t>Počet rokov členstva v Klube združenia DOFE SK</t>
  </si>
  <si>
    <t>Počet novoregistrovaných účastníkov v aktuálnom školskom roku (platí pre členov Klubu okrem stredných škôl)</t>
  </si>
  <si>
    <t xml:space="preserve">Percento študentov školy, ktorí sa registrovali v aktuálnom školskom roku (platí pre členov Klubu, ktorí sú stredné školy) </t>
  </si>
  <si>
    <t>Z nasledovných dvoch možností vyberte iba jednu!</t>
  </si>
  <si>
    <t>Vyberte možnosť</t>
  </si>
  <si>
    <t>Princíp transparentnosti členských príspevkov v Klube združenia DOFE SK</t>
  </si>
  <si>
    <t>Celkový ročný príspevok platí člen každý rok na tzv. transparentný účet, ktorý je verejne prístupný a na ktorom si môže ktokoľvek overiť využívanie členských príspevkov v Klube združenia DOFE SK.</t>
  </si>
  <si>
    <t>Zľavy (jeden člen Klubu môže aplikovať obe zľavy)</t>
  </si>
  <si>
    <t>Odpustenie dodatočného členského príspevku za účastníka</t>
  </si>
  <si>
    <t>Zľava na Dodatočný členský príspevok za vyškolenie Vedúceho programu alebo 
Školiteľa a Hodnotiteľa Dobrodružných expedícií</t>
  </si>
  <si>
    <t>Pri súčasnom vyškolení minimálne 6 Vedúcich programu alebo 6 Školiteľov a Hodnotiteľov DE, v prípade že člen Klubu na vlastné náklady zabezpečí priestory a stravu počas školenia, bude členovi Dodatočný členský príspevok za vyškolenie daných účastníkov školenia odpustený.</t>
  </si>
  <si>
    <t>Staré do 31.12.2022</t>
  </si>
  <si>
    <t>Nové od 1.1.2023</t>
  </si>
  <si>
    <t>Zľavy</t>
  </si>
  <si>
    <t>Typ školenia</t>
  </si>
  <si>
    <t>Úroveň programu</t>
  </si>
  <si>
    <t>Počet mesiacov v DofE</t>
  </si>
  <si>
    <t xml:space="preserve">Bronzová úroveň </t>
  </si>
  <si>
    <t xml:space="preserve">Strieborná úroveň </t>
  </si>
  <si>
    <t>pokračovanie z Bronzovej úrovne</t>
  </si>
  <si>
    <t xml:space="preserve">Zlatá úroveň </t>
  </si>
  <si>
    <t>pokračovanie zo Striebornej úrovne</t>
  </si>
  <si>
    <t>Typ účastníka</t>
  </si>
  <si>
    <t>Zľava na daného účastníka</t>
  </si>
  <si>
    <t>V hmotnej núdzi</t>
  </si>
  <si>
    <t>Štipendium</t>
  </si>
  <si>
    <t>U Otvorených centier 0-11 pax</t>
  </si>
  <si>
    <t>U Otvorených centier 12 a viac pax</t>
  </si>
  <si>
    <t>U zatvorených centier 0 - 4,99 %</t>
  </si>
  <si>
    <t>U zatvorených centier 5 a viac %</t>
  </si>
  <si>
    <t>Odpustenie príspevku školy</t>
  </si>
  <si>
    <t>Priemerná výška príspevkov (školné, zápisné a iné) na školský rok na mladého človeka u člena v EUR</t>
  </si>
  <si>
    <t>príspevok</t>
  </si>
  <si>
    <t>Základný členský príspevok člena Klubu združenia v EUR</t>
  </si>
  <si>
    <t>Jednorazový príspevok za účastníka školenia  v EUR</t>
  </si>
  <si>
    <t>Mesačný príspevok v EUR</t>
  </si>
  <si>
    <t>Celkový príspevok v EUR</t>
  </si>
  <si>
    <t>Zľava z ročného základného členského príspevku člena Klubu</t>
  </si>
  <si>
    <t>0€ - 1. a 2. rok
300€ - po dvoch rokoch</t>
  </si>
  <si>
    <t>300€ - 1. a 2. rok
500€ - po dvoch rokoch</t>
  </si>
  <si>
    <t>Pri vyškolení minimálne 6 Vedúcich programu alebo 6 Školiteľov a Hodnotiteľov DE, v prípade, že člen Klubu na vlastné náklady zabezpečí priestory a stravu počas školenia, bude členovi Dodatočný členský príspevok za vyškolenie daných účastníkov školenia odpustený.</t>
  </si>
  <si>
    <t>Odpustenie účastníckeho poplatku v programe DofE - Príspevok za účastníka odpúšťame na základe ústneho alebo písomného vyjadrenia Vedúceho, že sa účastník nachádza v ťažkej životnej situácií a nemôže si dovoliť príspevok zaplatiť.</t>
  </si>
  <si>
    <t>Odpustenie príspevku za vyškolenie</t>
  </si>
  <si>
    <t>1050€ - 1. a 2. rok
1250€ - po dvoch rokoch</t>
  </si>
  <si>
    <r>
      <rPr>
        <b/>
        <sz val="11"/>
        <color theme="1"/>
        <rFont val="Calibri"/>
        <family val="2"/>
        <scheme val="minor"/>
      </rPr>
      <t>Podiel</t>
    </r>
    <r>
      <rPr>
        <sz val="11"/>
        <color theme="1"/>
        <rFont val="Calibri"/>
        <family val="2"/>
        <charset val="238"/>
        <scheme val="minor"/>
      </rPr>
      <t xml:space="preserve"> mladých ľudí vo veku 14-24, na Miestnom centre</t>
    </r>
  </si>
  <si>
    <r>
      <rPr>
        <b/>
        <sz val="11"/>
        <color theme="1"/>
        <rFont val="Calibri"/>
        <family val="2"/>
        <scheme val="minor"/>
      </rPr>
      <t>Počet</t>
    </r>
    <r>
      <rPr>
        <sz val="11"/>
        <color theme="1"/>
        <rFont val="Calibri"/>
        <family val="2"/>
        <charset val="238"/>
        <scheme val="minor"/>
      </rPr>
      <t xml:space="preserve"> mladých ľudí vo veku 14-24, na Miestnom centre</t>
    </r>
  </si>
  <si>
    <t>Platné od 1.1.2023</t>
  </si>
  <si>
    <t>*Zľava 100 € ak počet registrácií účastníkov v aktuálnom školskom roku je vyšší ako 5% študentov školy (platí pre členov Klubu, ktorí sú stredné školy) alebo je počet účastníkov aspoň 12 (platí pre členov Klubu okrem stredných škôl).</t>
  </si>
  <si>
    <t>*Zľava 100 € ak člen má min. 5 aktívnych Vedúcich programu a min. 5 aktívnych Školiteľov a Hodnotiteľov programu (platí pre všetkých členov Klubu).</t>
  </si>
  <si>
    <t>Odpustenie Základného členského príspevku pre člena Klubu združenia</t>
  </si>
  <si>
    <t xml:space="preserve">na požiadanie zo strany Štatutára člena Klubu združenia DOFE SK do 30.11. a po schválení riaditeľom DofE do 31.12. daného roka </t>
  </si>
  <si>
    <t>Rozpočet v rozpočte Národnej kancelárie určený na podporu realizácie expedícié a expedičného vybavenia, podporu znevýchodnených účastníkov a inú formu podpory Miestnych centier, dobrovoľníkov alebo účastníkov</t>
  </si>
  <si>
    <t>Počet rokov člena v Klube združenia DOFE SK</t>
  </si>
  <si>
    <t>1-2 roky</t>
  </si>
  <si>
    <t>300€*</t>
  </si>
  <si>
    <t>500€*</t>
  </si>
  <si>
    <t>Priemerná výška poplatkov (školné, zápisné, iné) na školský rok na mladého človeka u člena &lt;1500 EUR</t>
  </si>
  <si>
    <t>Priemerná výška poplatkov (školné, zápisné, iné) na školský rok na mladého človeka u člena 1500-4999 EUR</t>
  </si>
  <si>
    <t>Priemerná výška poplatkov (školné, zápisné, iné) na školský rok na mladého človeka u člena je 5000 a viac EUR</t>
  </si>
  <si>
    <t>1300€*</t>
  </si>
  <si>
    <t>Dodatočný členský príspevok za vyškolenie Vedúceho programu alebo Školiteľa a Hodnotiteľa Dobrodružných expedícií (DE) alebo iného školenia organizovaného DOFE SK</t>
  </si>
  <si>
    <t>1 deň akéhokoľvek iného DOFE SK školenia</t>
  </si>
  <si>
    <t>40*</t>
  </si>
  <si>
    <t>Základný členský príspevok odpúšťame na základe žiadosti doručenej riaditeľovi Základný členský príspevok odpúšťame na základe žiadosti doručenej riaditeľovi Národnej kancelárie DofE Štatutárnym zástupcom organizácie, ktorá je členom Klubu združenia DOFE SK najneskôr 30.11. v roku, pre ktorý je žiadosť zasielaná. O odpustenie tohto príspevku je možné požiadať z dôvodu, že člen Klubu združenia sa ocitol v ekonomicky ťažkej situácii a potrebuje sa jednorazovo oprostiť od výdavkov. (napr. z dôvodu ekonomickej, energetickej či inej krízy)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</si>
</sst>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quot;;[Red]\-#,##0\ &quot;€&quot;"/>
  </numFmts>
  <fonts count="15" x14ac:knownFonts="1">
    <font>
      <sz val="11"/>
      <color theme="1"/>
      <name val="Calibri"/>
      <family val="2"/>
      <charset val="238"/>
      <scheme val="minor"/>
    </font>
    <font>
      <sz val="12"/>
      <color theme="1"/>
      <name val="Calibri"/>
      <family val="2"/>
      <charset val="238"/>
      <scheme val="minor"/>
    </font>
    <font>
      <b/>
      <sz val="11"/>
      <color theme="1"/>
      <name val="Calibri"/>
      <family val="2"/>
      <charset val="238"/>
      <scheme val="minor"/>
    </font>
    <font>
      <i/>
      <sz val="10"/>
      <color theme="1"/>
      <name val="Calibri"/>
      <family val="2"/>
      <charset val="238"/>
      <scheme val="minor"/>
    </font>
    <font>
      <b/>
      <sz val="16"/>
      <color theme="1"/>
      <name val="Calibri"/>
      <family val="2"/>
      <charset val="238"/>
      <scheme val="minor"/>
    </font>
    <font>
      <i/>
      <sz val="11"/>
      <color theme="1"/>
      <name val="Calibri"/>
      <family val="2"/>
      <charset val="238"/>
      <scheme val="minor"/>
    </font>
    <font>
      <sz val="8"/>
      <color theme="1"/>
      <name val="Calibri"/>
      <family val="2"/>
      <charset val="238"/>
      <scheme val="minor"/>
    </font>
    <font>
      <b/>
      <sz val="12"/>
      <color theme="1"/>
      <name val="Calibri"/>
      <family val="2"/>
      <charset val="238"/>
      <scheme val="minor"/>
    </font>
    <font>
      <b/>
      <i/>
      <sz val="11"/>
      <color theme="1"/>
      <name val="Calibri"/>
      <family val="2"/>
      <charset val="238"/>
      <scheme val="minor"/>
    </font>
    <font>
      <sz val="12"/>
      <color theme="1"/>
      <name val="Calibri"/>
      <family val="2"/>
      <charset val="238"/>
    </font>
    <font>
      <i/>
      <sz val="12"/>
      <color theme="1"/>
      <name val="Calibri"/>
      <family val="2"/>
      <charset val="238"/>
      <scheme val="minor"/>
    </font>
    <font>
      <b/>
      <sz val="11"/>
      <color theme="1"/>
      <name val="Calibri"/>
      <family val="2"/>
      <scheme val="minor"/>
    </font>
    <font>
      <sz val="11"/>
      <color theme="1"/>
      <name val="Calibri"/>
      <family val="2"/>
      <scheme val="minor"/>
    </font>
    <font>
      <sz val="18"/>
      <color theme="1"/>
      <name val="Calibri"/>
      <family val="2"/>
      <charset val="238"/>
      <scheme val="minor"/>
    </font>
    <font>
      <b/>
      <sz val="18"/>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B0F0"/>
        <bgColor indexed="64"/>
      </patternFill>
    </fill>
    <fill>
      <patternFill patternType="solid">
        <fgColor rgb="FFFFC00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77">
    <xf numFmtId="0" fontId="0" fillId="0" borderId="0" xfId="0"/>
    <xf numFmtId="0" fontId="0" fillId="0" borderId="1" xfId="0" applyBorder="1"/>
    <xf numFmtId="0" fontId="1" fillId="2" borderId="1" xfId="0" applyFont="1" applyFill="1" applyBorder="1" applyAlignment="1">
      <alignment horizontal="left" vertical="center"/>
    </xf>
    <xf numFmtId="0" fontId="1" fillId="3" borderId="1" xfId="0" applyFont="1" applyFill="1" applyBorder="1" applyAlignment="1">
      <alignment horizontal="left" vertical="center" wrapText="1"/>
    </xf>
    <xf numFmtId="0" fontId="3" fillId="0" borderId="0" xfId="0" applyFont="1" applyFill="1" applyBorder="1" applyAlignment="1">
      <alignment horizontal="left" vertical="center"/>
    </xf>
    <xf numFmtId="0" fontId="4" fillId="0" borderId="0" xfId="0" applyFont="1"/>
    <xf numFmtId="0" fontId="0" fillId="0" borderId="5" xfId="0" applyBorder="1"/>
    <xf numFmtId="0" fontId="0" fillId="2" borderId="1" xfId="0" applyFill="1" applyBorder="1"/>
    <xf numFmtId="0" fontId="0" fillId="0" borderId="1" xfId="0" applyFill="1" applyBorder="1"/>
    <xf numFmtId="0" fontId="6" fillId="0" borderId="0" xfId="0" applyFont="1" applyFill="1" applyBorder="1"/>
    <xf numFmtId="0" fontId="2" fillId="3" borderId="1" xfId="0" applyFont="1" applyFill="1" applyBorder="1"/>
    <xf numFmtId="0" fontId="5" fillId="4" borderId="1" xfId="0" applyFont="1" applyFill="1" applyBorder="1" applyAlignment="1">
      <alignment horizontal="center"/>
    </xf>
    <xf numFmtId="0" fontId="0" fillId="4"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Protection="1">
      <protection locked="0"/>
    </xf>
    <xf numFmtId="0" fontId="0" fillId="0" borderId="0" xfId="0" applyFill="1" applyBorder="1"/>
    <xf numFmtId="0" fontId="0" fillId="0" borderId="5" xfId="0" applyFill="1" applyBorder="1" applyProtection="1">
      <protection locked="0"/>
    </xf>
    <xf numFmtId="0" fontId="7" fillId="0" borderId="5" xfId="0" applyFont="1" applyFill="1" applyBorder="1" applyAlignment="1">
      <alignment horizontal="left" vertical="center"/>
    </xf>
    <xf numFmtId="0" fontId="8" fillId="0" borderId="0" xfId="0" applyFont="1"/>
    <xf numFmtId="0" fontId="10" fillId="0" borderId="0" xfId="0" applyFont="1"/>
    <xf numFmtId="0" fontId="2" fillId="0" borderId="0" xfId="0" applyFont="1"/>
    <xf numFmtId="0" fontId="1" fillId="0" borderId="1" xfId="0" applyFont="1" applyBorder="1" applyAlignment="1">
      <alignment horizontal="left" vertical="top" wrapText="1"/>
    </xf>
    <xf numFmtId="0" fontId="0" fillId="0" borderId="1" xfId="0" applyBorder="1" applyAlignment="1">
      <alignment vertical="top" wrapText="1"/>
    </xf>
    <xf numFmtId="0" fontId="0" fillId="0" borderId="0" xfId="0" applyAlignment="1">
      <alignment vertical="top"/>
    </xf>
    <xf numFmtId="0" fontId="0" fillId="0" borderId="1" xfId="0" applyBorder="1" applyAlignment="1">
      <alignment horizontal="right"/>
    </xf>
    <xf numFmtId="0" fontId="0" fillId="0" borderId="0" xfId="0" applyAlignment="1">
      <alignment horizontal="right"/>
    </xf>
    <xf numFmtId="0" fontId="2" fillId="0" borderId="0" xfId="0" applyFont="1" applyAlignment="1">
      <alignment horizontal="left"/>
    </xf>
    <xf numFmtId="9" fontId="0" fillId="0" borderId="1" xfId="0" applyNumberFormat="1" applyBorder="1"/>
    <xf numFmtId="0" fontId="0" fillId="0" borderId="5" xfId="0" applyBorder="1" applyAlignment="1">
      <alignment horizontal="right"/>
    </xf>
    <xf numFmtId="0" fontId="6" fillId="0" borderId="0" xfId="0" applyFont="1" applyAlignment="1">
      <alignment vertical="center"/>
    </xf>
    <xf numFmtId="6" fontId="0" fillId="0" borderId="1" xfId="0" applyNumberFormat="1" applyBorder="1"/>
    <xf numFmtId="9" fontId="0" fillId="0" borderId="1" xfId="0" applyNumberFormat="1" applyBorder="1" applyAlignment="1">
      <alignment wrapText="1"/>
    </xf>
    <xf numFmtId="0" fontId="11" fillId="0" borderId="1" xfId="0" applyFont="1" applyBorder="1" applyAlignment="1">
      <alignment vertical="top" wrapText="1"/>
    </xf>
    <xf numFmtId="0" fontId="0" fillId="0" borderId="0" xfId="0" applyBorder="1" applyAlignment="1">
      <alignment horizontal="right"/>
    </xf>
    <xf numFmtId="6" fontId="0" fillId="0" borderId="1" xfId="0" applyNumberFormat="1" applyBorder="1" applyAlignment="1">
      <alignment horizontal="right"/>
    </xf>
    <xf numFmtId="6" fontId="0" fillId="0" borderId="1" xfId="0" applyNumberFormat="1" applyBorder="1" applyAlignment="1">
      <alignment horizontal="right" wrapText="1"/>
    </xf>
    <xf numFmtId="0" fontId="12" fillId="0" borderId="1" xfId="0" applyFont="1" applyBorder="1" applyAlignment="1">
      <alignment vertical="top" wrapText="1"/>
    </xf>
    <xf numFmtId="0" fontId="4" fillId="0" borderId="0" xfId="0" applyFont="1" applyAlignment="1">
      <alignment horizontal="left" vertical="top" wrapText="1"/>
    </xf>
    <xf numFmtId="0" fontId="0" fillId="0" borderId="1" xfId="0" applyFill="1" applyBorder="1" applyAlignment="1">
      <alignment horizontal="right"/>
    </xf>
    <xf numFmtId="9" fontId="0" fillId="0" borderId="1" xfId="0" applyNumberFormat="1" applyFill="1" applyBorder="1" applyAlignment="1">
      <alignment wrapText="1"/>
    </xf>
    <xf numFmtId="6" fontId="0" fillId="0" borderId="1" xfId="0" applyNumberFormat="1" applyFill="1" applyBorder="1" applyAlignment="1">
      <alignment wrapText="1"/>
    </xf>
    <xf numFmtId="6" fontId="0" fillId="0" borderId="1" xfId="0" applyNumberFormat="1" applyFill="1" applyBorder="1" applyAlignment="1">
      <alignment horizontal="right" wrapText="1"/>
    </xf>
    <xf numFmtId="9" fontId="0" fillId="0" borderId="1" xfId="0" applyNumberFormat="1" applyFill="1" applyBorder="1" applyAlignment="1">
      <alignment horizontal="right" wrapText="1"/>
    </xf>
    <xf numFmtId="0" fontId="2" fillId="2" borderId="7" xfId="0" applyFont="1" applyFill="1" applyBorder="1" applyAlignment="1">
      <alignment horizontal="left"/>
    </xf>
    <xf numFmtId="0" fontId="2" fillId="2" borderId="6" xfId="0" applyFont="1" applyFill="1" applyBorder="1" applyAlignment="1">
      <alignment horizontal="left"/>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2" fillId="2" borderId="8" xfId="0" applyFont="1" applyFill="1" applyBorder="1" applyAlignment="1">
      <alignment horizontal="left" wrapText="1"/>
    </xf>
    <xf numFmtId="0" fontId="2" fillId="2" borderId="9" xfId="0" applyFont="1" applyFill="1" applyBorder="1" applyAlignment="1">
      <alignment horizontal="left" wrapText="1"/>
    </xf>
    <xf numFmtId="0" fontId="2" fillId="2" borderId="10" xfId="0" applyFont="1" applyFill="1" applyBorder="1" applyAlignment="1">
      <alignment horizontal="left" wrapText="1"/>
    </xf>
    <xf numFmtId="0" fontId="2" fillId="2" borderId="11" xfId="0" applyFont="1" applyFill="1" applyBorder="1" applyAlignment="1">
      <alignment horizontal="left"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4" fillId="0" borderId="0" xfId="0" applyFont="1" applyAlignment="1">
      <alignment horizontal="left" vertical="top" wrapText="1"/>
    </xf>
    <xf numFmtId="0" fontId="13" fillId="0" borderId="2" xfId="0" applyFont="1" applyBorder="1" applyAlignment="1">
      <alignment horizontal="right" vertical="center"/>
    </xf>
    <xf numFmtId="0" fontId="13" fillId="0" borderId="2" xfId="0" applyFont="1" applyBorder="1" applyAlignment="1">
      <alignment horizontal="center" vertical="center"/>
    </xf>
    <xf numFmtId="0" fontId="13" fillId="0" borderId="4" xfId="0" applyFont="1" applyBorder="1" applyAlignment="1">
      <alignment horizontal="right"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1" fontId="13" fillId="0" borderId="1" xfId="0" applyNumberFormat="1" applyFont="1" applyBorder="1" applyAlignment="1">
      <alignment horizontal="center" vertical="center"/>
    </xf>
    <xf numFmtId="0" fontId="13" fillId="0" borderId="4" xfId="0" applyFont="1" applyBorder="1" applyAlignment="1">
      <alignment horizontal="center" vertical="center"/>
    </xf>
    <xf numFmtId="1" fontId="14" fillId="0" borderId="1" xfId="0" applyNumberFormat="1" applyFont="1" applyBorder="1" applyAlignment="1">
      <alignment horizontal="center" vertical="center"/>
    </xf>
    <xf numFmtId="1" fontId="14" fillId="0" borderId="2" xfId="0" applyNumberFormat="1" applyFont="1" applyBorder="1" applyAlignment="1">
      <alignment horizontal="center" vertical="center"/>
    </xf>
    <xf numFmtId="1" fontId="14" fillId="0" borderId="4"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74" dropStyle="combo" dx="16" fmlaLink="Data!#REF!" fmlaRange="Data!#REF!" noThreeD="1" sel="0" val="0"/>
</file>

<file path=xl/ctrlProps/ctrlProp2.xml><?xml version="1.0" encoding="utf-8"?>
<formControlPr xmlns="http://schemas.microsoft.com/office/spreadsheetml/2009/9/main" objectType="Drop" dropLines="74" dropStyle="combo" dx="16" fmlaLink="Data!$D$8" fmlaRange="Data!$C$8:$C$10" noThreeD="1" sel="1" val="0"/>
</file>

<file path=xl/ctrlProps/ctrlProp3.xml><?xml version="1.0" encoding="utf-8"?>
<formControlPr xmlns="http://schemas.microsoft.com/office/spreadsheetml/2009/9/main" objectType="Drop" dropLines="74" dropStyle="combo" dx="16" fmlaLink="Data!$D$16" fmlaRange="Data!$C$16:$C$17" noThreeD="1" sel="2" val="0"/>
</file>

<file path=xl/ctrlProps/ctrlProp4.xml><?xml version="1.0" encoding="utf-8"?>
<formControlPr xmlns="http://schemas.microsoft.com/office/spreadsheetml/2009/9/main" objectType="Drop" dropLines="74" dropStyle="combo" dx="16" fmlaLink="Data!$D$4" fmlaRange="Data!$C$4:$C$6" noThreeD="1" sel="1" val="0"/>
</file>

<file path=xl/ctrlProps/ctrlProp5.xml><?xml version="1.0" encoding="utf-8"?>
<formControlPr xmlns="http://schemas.microsoft.com/office/spreadsheetml/2009/9/main" objectType="Drop" dropLines="74" dropStyle="combo" dx="16" fmlaLink="Data!$D$12" fmlaRange="Data!$C$12:$C$14" noThreeD="1" sel="1" val="0"/>
</file>

<file path=xl/ctrlProps/ctrlProp6.xml><?xml version="1.0" encoding="utf-8"?>
<formControlPr xmlns="http://schemas.microsoft.com/office/spreadsheetml/2009/9/main" objectType="Drop" dropLines="74" dropStyle="combo" dx="16" fmlaLink="Data!$D$1" fmlaRange="Data!$C$1:$C$2" noThreeD="1" sel="1" val="0"/>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3</xdr:row>
          <xdr:rowOff>0</xdr:rowOff>
        </xdr:from>
        <xdr:to>
          <xdr:col>2</xdr:col>
          <xdr:colOff>2019300</xdr:colOff>
          <xdr:row>3</xdr:row>
          <xdr:rowOff>266700</xdr:rowOff>
        </xdr:to>
        <xdr:sp macro="" textlink="">
          <xdr:nvSpPr>
            <xdr:cNvPr id="6159" name="Drop Down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7</xdr:row>
          <xdr:rowOff>0</xdr:rowOff>
        </xdr:from>
        <xdr:to>
          <xdr:col>3</xdr:col>
          <xdr:colOff>0</xdr:colOff>
          <xdr:row>8</xdr:row>
          <xdr:rowOff>7620</xdr:rowOff>
        </xdr:to>
        <xdr:sp macro="" textlink="">
          <xdr:nvSpPr>
            <xdr:cNvPr id="6160" name="Drop Down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xdr:row>
          <xdr:rowOff>0</xdr:rowOff>
        </xdr:from>
        <xdr:to>
          <xdr:col>3</xdr:col>
          <xdr:colOff>0</xdr:colOff>
          <xdr:row>5</xdr:row>
          <xdr:rowOff>266700</xdr:rowOff>
        </xdr:to>
        <xdr:sp macro="" textlink="">
          <xdr:nvSpPr>
            <xdr:cNvPr id="6161" name="Drop Down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xdr:row>
          <xdr:rowOff>0</xdr:rowOff>
        </xdr:from>
        <xdr:to>
          <xdr:col>3</xdr:col>
          <xdr:colOff>0</xdr:colOff>
          <xdr:row>4</xdr:row>
          <xdr:rowOff>266700</xdr:rowOff>
        </xdr:to>
        <xdr:sp macro="" textlink="">
          <xdr:nvSpPr>
            <xdr:cNvPr id="6162" name="Drop Down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8</xdr:row>
          <xdr:rowOff>0</xdr:rowOff>
        </xdr:from>
        <xdr:to>
          <xdr:col>3</xdr:col>
          <xdr:colOff>0</xdr:colOff>
          <xdr:row>9</xdr:row>
          <xdr:rowOff>68580</xdr:rowOff>
        </xdr:to>
        <xdr:sp macro="" textlink="">
          <xdr:nvSpPr>
            <xdr:cNvPr id="6163" name="Drop Down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3</xdr:row>
          <xdr:rowOff>7620</xdr:rowOff>
        </xdr:from>
        <xdr:to>
          <xdr:col>2</xdr:col>
          <xdr:colOff>2019300</xdr:colOff>
          <xdr:row>3</xdr:row>
          <xdr:rowOff>274320</xdr:rowOff>
        </xdr:to>
        <xdr:sp macro="" textlink="">
          <xdr:nvSpPr>
            <xdr:cNvPr id="6164" name="Drop Down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561974</xdr:colOff>
      <xdr:row>26</xdr:row>
      <xdr:rowOff>125838</xdr:rowOff>
    </xdr:from>
    <xdr:ext cx="666751" cy="507365"/>
    <xdr:pic>
      <xdr:nvPicPr>
        <xdr:cNvPr id="10" name="Obrázok 1">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1574" y="9391758"/>
          <a:ext cx="666751" cy="507365"/>
        </a:xfrm>
        <a:prstGeom prst="rect">
          <a:avLst/>
        </a:prstGeom>
      </xdr:spPr>
    </xdr:pic>
    <xdr:clientData/>
  </xdr:oneCellAnchor>
  <xdr:oneCellAnchor>
    <xdr:from>
      <xdr:col>1</xdr:col>
      <xdr:colOff>584363</xdr:colOff>
      <xdr:row>30</xdr:row>
      <xdr:rowOff>124999</xdr:rowOff>
    </xdr:from>
    <xdr:ext cx="663412" cy="504807"/>
    <xdr:pic>
      <xdr:nvPicPr>
        <xdr:cNvPr id="11" name="Obrázok 2">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3963" y="10518679"/>
          <a:ext cx="663412" cy="504807"/>
        </a:xfrm>
        <a:prstGeom prst="rect">
          <a:avLst/>
        </a:prstGeom>
      </xdr:spPr>
    </xdr:pic>
    <xdr:clientData/>
  </xdr:oneCellAnchor>
  <xdr:oneCellAnchor>
    <xdr:from>
      <xdr:col>1</xdr:col>
      <xdr:colOff>558882</xdr:colOff>
      <xdr:row>28</xdr:row>
      <xdr:rowOff>102869</xdr:rowOff>
    </xdr:from>
    <xdr:ext cx="683314" cy="520065"/>
    <xdr:pic>
      <xdr:nvPicPr>
        <xdr:cNvPr id="12" name="Obrázok 3">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68482" y="9932669"/>
          <a:ext cx="683314" cy="520065"/>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CA14E-E901-4ABC-B0AB-E21713C2BC93}">
  <dimension ref="B1:F27"/>
  <sheetViews>
    <sheetView tabSelected="1" workbookViewId="0">
      <selection activeCell="C6" sqref="C6"/>
    </sheetView>
  </sheetViews>
  <sheetFormatPr defaultRowHeight="14.4" x14ac:dyDescent="0.3"/>
  <cols>
    <col min="2" max="2" width="53.33203125" customWidth="1"/>
    <col min="3" max="3" width="12" customWidth="1"/>
    <col min="5" max="5" width="48.88671875" customWidth="1"/>
    <col min="6" max="6" width="30" bestFit="1" customWidth="1"/>
  </cols>
  <sheetData>
    <row r="1" spans="2:6" ht="21" x14ac:dyDescent="0.4">
      <c r="B1" s="5" t="s">
        <v>22</v>
      </c>
    </row>
    <row r="2" spans="2:6" ht="15.6" x14ac:dyDescent="0.3">
      <c r="B2" s="19" t="s">
        <v>87</v>
      </c>
    </row>
    <row r="3" spans="2:6" ht="21" x14ac:dyDescent="0.4">
      <c r="B3" s="5"/>
    </row>
    <row r="4" spans="2:6" x14ac:dyDescent="0.3">
      <c r="B4" s="7" t="s">
        <v>17</v>
      </c>
      <c r="C4" s="7" t="s">
        <v>11</v>
      </c>
      <c r="E4" s="11" t="s">
        <v>15</v>
      </c>
      <c r="F4" s="1" t="s">
        <v>12</v>
      </c>
    </row>
    <row r="5" spans="2:6" x14ac:dyDescent="0.3">
      <c r="B5" s="7" t="s">
        <v>18</v>
      </c>
      <c r="C5" s="8">
        <f>'Výpočet základného členského'!C10</f>
        <v>0</v>
      </c>
      <c r="D5" t="s">
        <v>14</v>
      </c>
      <c r="E5" s="1" t="s">
        <v>2</v>
      </c>
      <c r="F5" s="12">
        <v>0</v>
      </c>
    </row>
    <row r="6" spans="2:6" x14ac:dyDescent="0.3">
      <c r="B6" s="7" t="s">
        <v>19</v>
      </c>
      <c r="C6" s="8">
        <f>IF(F5&lt;5.9,(F5*Data!C20),0)+IF(F6&lt;5.9,(F6*Data!C21),0)+(F7*Data!C22)</f>
        <v>0</v>
      </c>
      <c r="E6" s="1" t="s">
        <v>3</v>
      </c>
      <c r="F6" s="12">
        <v>0</v>
      </c>
    </row>
    <row r="7" spans="2:6" x14ac:dyDescent="0.3">
      <c r="B7" s="7" t="s">
        <v>20</v>
      </c>
      <c r="C7" s="8">
        <f>(F9*Data!C25)+(F10*Data!C26)+(F11*Data!C27)+(F12*Data!C28)+(F13*Data!C29)</f>
        <v>0</v>
      </c>
      <c r="E7" s="1" t="s">
        <v>26</v>
      </c>
      <c r="F7" s="12">
        <v>0</v>
      </c>
    </row>
    <row r="8" spans="2:6" x14ac:dyDescent="0.3">
      <c r="B8" s="6"/>
      <c r="C8" s="6"/>
      <c r="E8" s="1"/>
      <c r="F8" s="1" t="s">
        <v>13</v>
      </c>
    </row>
    <row r="9" spans="2:6" x14ac:dyDescent="0.3">
      <c r="B9" s="10" t="s">
        <v>16</v>
      </c>
      <c r="C9" s="10">
        <f>SUM(C5:C7)</f>
        <v>0</v>
      </c>
      <c r="E9" s="1" t="s">
        <v>4</v>
      </c>
      <c r="F9" s="12">
        <v>0</v>
      </c>
    </row>
    <row r="10" spans="2:6" x14ac:dyDescent="0.3">
      <c r="B10" s="9" t="s">
        <v>21</v>
      </c>
      <c r="E10" s="1" t="s">
        <v>5</v>
      </c>
      <c r="F10" s="12">
        <v>0</v>
      </c>
    </row>
    <row r="11" spans="2:6" x14ac:dyDescent="0.3">
      <c r="E11" s="1" t="s">
        <v>6</v>
      </c>
      <c r="F11" s="12">
        <v>0</v>
      </c>
    </row>
    <row r="12" spans="2:6" x14ac:dyDescent="0.3">
      <c r="B12" s="43" t="s">
        <v>46</v>
      </c>
      <c r="C12" s="44"/>
      <c r="E12" s="1" t="s">
        <v>7</v>
      </c>
      <c r="F12" s="12">
        <v>0</v>
      </c>
    </row>
    <row r="13" spans="2:6" x14ac:dyDescent="0.3">
      <c r="B13" s="45" t="s">
        <v>47</v>
      </c>
      <c r="C13" s="46"/>
      <c r="E13" s="1" t="s">
        <v>8</v>
      </c>
      <c r="F13" s="12">
        <v>0</v>
      </c>
    </row>
    <row r="14" spans="2:6" x14ac:dyDescent="0.3">
      <c r="B14" s="47"/>
      <c r="C14" s="48"/>
    </row>
    <row r="15" spans="2:6" x14ac:dyDescent="0.3">
      <c r="B15" s="49"/>
      <c r="C15" s="50"/>
      <c r="E15" s="51" t="s">
        <v>50</v>
      </c>
      <c r="F15" s="52"/>
    </row>
    <row r="16" spans="2:6" x14ac:dyDescent="0.3">
      <c r="E16" s="53"/>
      <c r="F16" s="54"/>
    </row>
    <row r="17" spans="2:6" x14ac:dyDescent="0.3">
      <c r="B17" s="43" t="s">
        <v>49</v>
      </c>
      <c r="C17" s="44"/>
      <c r="E17" s="55" t="s">
        <v>51</v>
      </c>
      <c r="F17" s="56"/>
    </row>
    <row r="18" spans="2:6" x14ac:dyDescent="0.3">
      <c r="B18" s="45" t="s">
        <v>23</v>
      </c>
      <c r="C18" s="46"/>
      <c r="E18" s="57"/>
      <c r="F18" s="58"/>
    </row>
    <row r="19" spans="2:6" x14ac:dyDescent="0.3">
      <c r="B19" s="47"/>
      <c r="C19" s="48"/>
      <c r="E19" s="57"/>
      <c r="F19" s="58"/>
    </row>
    <row r="20" spans="2:6" x14ac:dyDescent="0.3">
      <c r="B20" s="47"/>
      <c r="C20" s="48"/>
      <c r="E20" s="57"/>
      <c r="F20" s="58"/>
    </row>
    <row r="21" spans="2:6" x14ac:dyDescent="0.3">
      <c r="B21" s="49"/>
      <c r="C21" s="50"/>
      <c r="E21" s="59"/>
      <c r="F21" s="60"/>
    </row>
    <row r="23" spans="2:6" x14ac:dyDescent="0.3">
      <c r="B23" s="43" t="s">
        <v>90</v>
      </c>
      <c r="C23" s="44"/>
    </row>
    <row r="24" spans="2:6" x14ac:dyDescent="0.3">
      <c r="B24" s="45" t="s">
        <v>104</v>
      </c>
      <c r="C24" s="46"/>
    </row>
    <row r="25" spans="2:6" x14ac:dyDescent="0.3">
      <c r="B25" s="47"/>
      <c r="C25" s="48"/>
    </row>
    <row r="26" spans="2:6" x14ac:dyDescent="0.3">
      <c r="B26" s="47"/>
      <c r="C26" s="48"/>
    </row>
    <row r="27" spans="2:6" x14ac:dyDescent="0.3">
      <c r="B27" s="49"/>
      <c r="C27" s="50"/>
    </row>
  </sheetData>
  <mergeCells count="8">
    <mergeCell ref="B23:C23"/>
    <mergeCell ref="B24:C27"/>
    <mergeCell ref="B12:C12"/>
    <mergeCell ref="B13:C15"/>
    <mergeCell ref="E15:F16"/>
    <mergeCell ref="B17:C17"/>
    <mergeCell ref="E17:F21"/>
    <mergeCell ref="B18:C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088C3-7D92-446A-BC6C-4F558831AC3B}">
  <dimension ref="B1:E17"/>
  <sheetViews>
    <sheetView zoomScaleNormal="100" workbookViewId="0">
      <selection activeCell="B18" sqref="B18"/>
    </sheetView>
  </sheetViews>
  <sheetFormatPr defaultRowHeight="14.4" x14ac:dyDescent="0.3"/>
  <cols>
    <col min="2" max="2" width="118.33203125" customWidth="1"/>
    <col min="3" max="3" width="30.44140625" customWidth="1"/>
    <col min="5" max="5" width="41.88671875" customWidth="1"/>
  </cols>
  <sheetData>
    <row r="1" spans="2:5" ht="21" x14ac:dyDescent="0.4">
      <c r="B1" s="5" t="s">
        <v>24</v>
      </c>
    </row>
    <row r="2" spans="2:5" ht="15.6" x14ac:dyDescent="0.3">
      <c r="B2" s="19" t="s">
        <v>87</v>
      </c>
    </row>
    <row r="4" spans="2:5" ht="22.2" customHeight="1" x14ac:dyDescent="0.3">
      <c r="B4" s="2" t="s">
        <v>41</v>
      </c>
      <c r="C4" s="14"/>
      <c r="E4" s="61" t="s">
        <v>46</v>
      </c>
    </row>
    <row r="5" spans="2:5" ht="22.2" customHeight="1" x14ac:dyDescent="0.3">
      <c r="B5" s="2" t="s">
        <v>29</v>
      </c>
      <c r="C5" s="14"/>
      <c r="E5" s="62"/>
    </row>
    <row r="6" spans="2:5" ht="22.2" customHeight="1" x14ac:dyDescent="0.3">
      <c r="B6" s="2" t="s">
        <v>38</v>
      </c>
      <c r="C6" s="14"/>
      <c r="E6" s="63" t="s">
        <v>47</v>
      </c>
    </row>
    <row r="7" spans="2:5" ht="24" customHeight="1" x14ac:dyDescent="0.3">
      <c r="B7" s="17" t="s">
        <v>44</v>
      </c>
      <c r="C7" s="16"/>
      <c r="D7" s="15"/>
      <c r="E7" s="64"/>
    </row>
    <row r="8" spans="2:5" ht="20.399999999999999" customHeight="1" x14ac:dyDescent="0.3">
      <c r="B8" s="2" t="s">
        <v>43</v>
      </c>
      <c r="C8" s="14"/>
      <c r="E8" s="64"/>
    </row>
    <row r="9" spans="2:5" ht="15.6" x14ac:dyDescent="0.3">
      <c r="B9" s="2" t="s">
        <v>42</v>
      </c>
      <c r="C9" s="14"/>
      <c r="E9" s="65"/>
    </row>
    <row r="10" spans="2:5" ht="25.8" customHeight="1" x14ac:dyDescent="0.3">
      <c r="B10" s="3" t="s">
        <v>25</v>
      </c>
      <c r="C10" s="13">
        <f>Data!F1</f>
        <v>0</v>
      </c>
    </row>
    <row r="11" spans="2:5" ht="25.8" customHeight="1" x14ac:dyDescent="0.3">
      <c r="B11" s="4" t="s">
        <v>1</v>
      </c>
    </row>
    <row r="14" spans="2:5" x14ac:dyDescent="0.3">
      <c r="B14" s="18" t="s">
        <v>48</v>
      </c>
    </row>
    <row r="16" spans="2:5" x14ac:dyDescent="0.3">
      <c r="B16" t="s">
        <v>88</v>
      </c>
    </row>
    <row r="17" spans="2:2" x14ac:dyDescent="0.3">
      <c r="B17" t="s">
        <v>89</v>
      </c>
    </row>
  </sheetData>
  <mergeCells count="2">
    <mergeCell ref="E4:E5"/>
    <mergeCell ref="E6:E9"/>
  </mergeCells>
  <dataValidations count="1">
    <dataValidation type="list" allowBlank="1" sqref="C4" xr:uid="{5D224660-E6EB-41BA-A410-D7EE5674DECF}">
      <formula1>forma</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59" r:id="rId3" name="Drop Down 15">
              <controlPr defaultSize="0" autoLine="0" autoPict="0">
                <anchor moveWithCells="1">
                  <from>
                    <xdr:col>2</xdr:col>
                    <xdr:colOff>7620</xdr:colOff>
                    <xdr:row>3</xdr:row>
                    <xdr:rowOff>0</xdr:rowOff>
                  </from>
                  <to>
                    <xdr:col>2</xdr:col>
                    <xdr:colOff>2019300</xdr:colOff>
                    <xdr:row>3</xdr:row>
                    <xdr:rowOff>266700</xdr:rowOff>
                  </to>
                </anchor>
              </controlPr>
            </control>
          </mc:Choice>
        </mc:AlternateContent>
        <mc:AlternateContent xmlns:mc="http://schemas.openxmlformats.org/markup-compatibility/2006">
          <mc:Choice Requires="x14">
            <control shapeId="6160" r:id="rId4" name="Drop Down 16">
              <controlPr defaultSize="0" autoLine="0" autoPict="0">
                <anchor moveWithCells="1">
                  <from>
                    <xdr:col>2</xdr:col>
                    <xdr:colOff>7620</xdr:colOff>
                    <xdr:row>7</xdr:row>
                    <xdr:rowOff>0</xdr:rowOff>
                  </from>
                  <to>
                    <xdr:col>3</xdr:col>
                    <xdr:colOff>0</xdr:colOff>
                    <xdr:row>8</xdr:row>
                    <xdr:rowOff>7620</xdr:rowOff>
                  </to>
                </anchor>
              </controlPr>
            </control>
          </mc:Choice>
        </mc:AlternateContent>
        <mc:AlternateContent xmlns:mc="http://schemas.openxmlformats.org/markup-compatibility/2006">
          <mc:Choice Requires="x14">
            <control shapeId="6161" r:id="rId5" name="Drop Down 17">
              <controlPr defaultSize="0" autoLine="0" autoPict="0">
                <anchor moveWithCells="1">
                  <from>
                    <xdr:col>2</xdr:col>
                    <xdr:colOff>7620</xdr:colOff>
                    <xdr:row>5</xdr:row>
                    <xdr:rowOff>0</xdr:rowOff>
                  </from>
                  <to>
                    <xdr:col>3</xdr:col>
                    <xdr:colOff>0</xdr:colOff>
                    <xdr:row>5</xdr:row>
                    <xdr:rowOff>266700</xdr:rowOff>
                  </to>
                </anchor>
              </controlPr>
            </control>
          </mc:Choice>
        </mc:AlternateContent>
        <mc:AlternateContent xmlns:mc="http://schemas.openxmlformats.org/markup-compatibility/2006">
          <mc:Choice Requires="x14">
            <control shapeId="6162" r:id="rId6" name="Drop Down 18">
              <controlPr defaultSize="0" autoLine="0" autoPict="0">
                <anchor moveWithCells="1">
                  <from>
                    <xdr:col>2</xdr:col>
                    <xdr:colOff>7620</xdr:colOff>
                    <xdr:row>4</xdr:row>
                    <xdr:rowOff>0</xdr:rowOff>
                  </from>
                  <to>
                    <xdr:col>3</xdr:col>
                    <xdr:colOff>0</xdr:colOff>
                    <xdr:row>4</xdr:row>
                    <xdr:rowOff>266700</xdr:rowOff>
                  </to>
                </anchor>
              </controlPr>
            </control>
          </mc:Choice>
        </mc:AlternateContent>
        <mc:AlternateContent xmlns:mc="http://schemas.openxmlformats.org/markup-compatibility/2006">
          <mc:Choice Requires="x14">
            <control shapeId="6163" r:id="rId7" name="Drop Down 19">
              <controlPr defaultSize="0" autoLine="0" autoPict="0">
                <anchor moveWithCells="1">
                  <from>
                    <xdr:col>2</xdr:col>
                    <xdr:colOff>7620</xdr:colOff>
                    <xdr:row>8</xdr:row>
                    <xdr:rowOff>0</xdr:rowOff>
                  </from>
                  <to>
                    <xdr:col>3</xdr:col>
                    <xdr:colOff>0</xdr:colOff>
                    <xdr:row>9</xdr:row>
                    <xdr:rowOff>68580</xdr:rowOff>
                  </to>
                </anchor>
              </controlPr>
            </control>
          </mc:Choice>
        </mc:AlternateContent>
        <mc:AlternateContent xmlns:mc="http://schemas.openxmlformats.org/markup-compatibility/2006">
          <mc:Choice Requires="x14">
            <control shapeId="6164" r:id="rId8" name="Drop Down 20">
              <controlPr defaultSize="0" autoLine="0" autoPict="0">
                <anchor moveWithCells="1">
                  <from>
                    <xdr:col>2</xdr:col>
                    <xdr:colOff>7620</xdr:colOff>
                    <xdr:row>3</xdr:row>
                    <xdr:rowOff>7620</xdr:rowOff>
                  </from>
                  <to>
                    <xdr:col>2</xdr:col>
                    <xdr:colOff>2019300</xdr:colOff>
                    <xdr:row>3</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F29"/>
  <sheetViews>
    <sheetView workbookViewId="0">
      <selection activeCell="G8" sqref="G8"/>
    </sheetView>
  </sheetViews>
  <sheetFormatPr defaultColWidth="8.88671875" defaultRowHeight="14.4" x14ac:dyDescent="0.3"/>
  <cols>
    <col min="2" max="2" width="66.109375" customWidth="1"/>
    <col min="3" max="3" width="26.88671875" customWidth="1"/>
    <col min="4" max="4" width="21" customWidth="1"/>
    <col min="5" max="5" width="22" customWidth="1"/>
    <col min="6" max="6" width="9.109375" customWidth="1"/>
    <col min="7" max="7" width="8.88671875" customWidth="1"/>
  </cols>
  <sheetData>
    <row r="1" spans="2:6" x14ac:dyDescent="0.3">
      <c r="B1" t="s">
        <v>41</v>
      </c>
      <c r="C1" t="s">
        <v>27</v>
      </c>
      <c r="D1">
        <v>1</v>
      </c>
      <c r="F1">
        <f>IF(D1=2,E4-E8-E12-E16,E4)</f>
        <v>0</v>
      </c>
    </row>
    <row r="2" spans="2:6" x14ac:dyDescent="0.3">
      <c r="C2" t="s">
        <v>28</v>
      </c>
    </row>
    <row r="4" spans="2:6" x14ac:dyDescent="0.3">
      <c r="B4" t="s">
        <v>29</v>
      </c>
      <c r="C4" t="s">
        <v>0</v>
      </c>
      <c r="D4">
        <v>1</v>
      </c>
      <c r="E4">
        <f>IF(AND(D1=1,D4=1),0,IF(AND(D1=1,D4=2),300,IF(AND(D1=1,D4=3),1050,IF(AND(D1=2,D4=1),300,IF(AND(D1=2,D4=2),500,IF(AND(D1=2,D4=3),1250))))))</f>
        <v>0</v>
      </c>
    </row>
    <row r="5" spans="2:6" x14ac:dyDescent="0.3">
      <c r="C5" t="s">
        <v>30</v>
      </c>
    </row>
    <row r="6" spans="2:6" x14ac:dyDescent="0.3">
      <c r="C6" t="s">
        <v>31</v>
      </c>
    </row>
    <row r="8" spans="2:6" x14ac:dyDescent="0.3">
      <c r="B8" t="s">
        <v>33</v>
      </c>
      <c r="C8" t="s">
        <v>45</v>
      </c>
      <c r="D8">
        <v>1</v>
      </c>
      <c r="E8">
        <f>IF(D8=3,100,0)</f>
        <v>0</v>
      </c>
    </row>
    <row r="9" spans="2:6" x14ac:dyDescent="0.3">
      <c r="C9" t="s">
        <v>34</v>
      </c>
    </row>
    <row r="10" spans="2:6" x14ac:dyDescent="0.3">
      <c r="C10" t="s">
        <v>35</v>
      </c>
    </row>
    <row r="12" spans="2:6" x14ac:dyDescent="0.3">
      <c r="B12" t="s">
        <v>32</v>
      </c>
      <c r="C12" t="s">
        <v>45</v>
      </c>
      <c r="D12">
        <v>1</v>
      </c>
      <c r="E12">
        <f>IF(D12=3,100,0)</f>
        <v>0</v>
      </c>
    </row>
    <row r="13" spans="2:6" x14ac:dyDescent="0.3">
      <c r="C13" t="s">
        <v>36</v>
      </c>
    </row>
    <row r="14" spans="2:6" x14ac:dyDescent="0.3">
      <c r="C14" t="s">
        <v>37</v>
      </c>
    </row>
    <row r="16" spans="2:6" x14ac:dyDescent="0.3">
      <c r="B16" t="s">
        <v>38</v>
      </c>
      <c r="C16" t="s">
        <v>39</v>
      </c>
      <c r="D16">
        <v>2</v>
      </c>
      <c r="E16">
        <f>IF(D16=2,100,0)</f>
        <v>100</v>
      </c>
    </row>
    <row r="17" spans="2:5" x14ac:dyDescent="0.3">
      <c r="C17" t="s">
        <v>40</v>
      </c>
    </row>
    <row r="19" spans="2:5" x14ac:dyDescent="0.3">
      <c r="B19" t="s">
        <v>10</v>
      </c>
    </row>
    <row r="20" spans="2:5" x14ac:dyDescent="0.3">
      <c r="B20" t="s">
        <v>2</v>
      </c>
      <c r="C20">
        <v>60</v>
      </c>
    </row>
    <row r="21" spans="2:5" x14ac:dyDescent="0.3">
      <c r="B21" t="s">
        <v>3</v>
      </c>
      <c r="C21">
        <v>60</v>
      </c>
    </row>
    <row r="22" spans="2:5" x14ac:dyDescent="0.3">
      <c r="B22" t="s">
        <v>26</v>
      </c>
      <c r="C22">
        <v>30</v>
      </c>
    </row>
    <row r="24" spans="2:5" x14ac:dyDescent="0.3">
      <c r="B24" t="s">
        <v>9</v>
      </c>
      <c r="C24" t="s">
        <v>53</v>
      </c>
      <c r="E24" t="s">
        <v>52</v>
      </c>
    </row>
    <row r="25" spans="2:5" x14ac:dyDescent="0.3">
      <c r="B25" t="s">
        <v>4</v>
      </c>
      <c r="C25">
        <v>40</v>
      </c>
      <c r="E25">
        <v>30</v>
      </c>
    </row>
    <row r="26" spans="2:5" x14ac:dyDescent="0.3">
      <c r="B26" t="s">
        <v>5</v>
      </c>
      <c r="C26">
        <v>40</v>
      </c>
      <c r="E26">
        <v>30</v>
      </c>
    </row>
    <row r="27" spans="2:5" x14ac:dyDescent="0.3">
      <c r="B27" t="s">
        <v>6</v>
      </c>
      <c r="C27">
        <v>80</v>
      </c>
      <c r="E27">
        <v>45</v>
      </c>
    </row>
    <row r="28" spans="2:5" x14ac:dyDescent="0.3">
      <c r="B28" t="s">
        <v>7</v>
      </c>
      <c r="C28">
        <v>40</v>
      </c>
      <c r="E28">
        <v>45</v>
      </c>
    </row>
    <row r="29" spans="2:5" x14ac:dyDescent="0.3">
      <c r="B29" t="s">
        <v>8</v>
      </c>
      <c r="C29">
        <v>120</v>
      </c>
      <c r="E29">
        <v>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8D75C-FF3F-42C7-8E42-8FD55A18C1E9}">
  <sheetPr codeName="Sheet5"/>
  <dimension ref="B1:G43"/>
  <sheetViews>
    <sheetView topLeftCell="A9" zoomScale="62" zoomScaleNormal="62" workbookViewId="0">
      <selection activeCell="M27" sqref="M27"/>
    </sheetView>
  </sheetViews>
  <sheetFormatPr defaultRowHeight="14.4" x14ac:dyDescent="0.3"/>
  <cols>
    <col min="2" max="2" width="59.88671875" customWidth="1"/>
    <col min="3" max="3" width="27.77734375" customWidth="1"/>
    <col min="4" max="4" width="29.77734375" customWidth="1"/>
    <col min="5" max="5" width="25.6640625" customWidth="1"/>
  </cols>
  <sheetData>
    <row r="1" spans="2:5" ht="21" x14ac:dyDescent="0.4">
      <c r="B1" s="5" t="s">
        <v>18</v>
      </c>
    </row>
    <row r="2" spans="2:5" x14ac:dyDescent="0.3">
      <c r="B2" s="20" t="s">
        <v>73</v>
      </c>
    </row>
    <row r="3" spans="2:5" ht="31.2" x14ac:dyDescent="0.3">
      <c r="B3" s="21" t="s">
        <v>72</v>
      </c>
      <c r="C3" s="22" t="s">
        <v>74</v>
      </c>
      <c r="D3" s="23"/>
      <c r="E3" s="23"/>
    </row>
    <row r="4" spans="2:5" ht="28.8" x14ac:dyDescent="0.3">
      <c r="B4" s="24" t="s">
        <v>0</v>
      </c>
      <c r="C4" s="35" t="s">
        <v>79</v>
      </c>
    </row>
    <row r="5" spans="2:5" ht="28.8" x14ac:dyDescent="0.3">
      <c r="B5" s="24" t="s">
        <v>30</v>
      </c>
      <c r="C5" s="35" t="s">
        <v>80</v>
      </c>
    </row>
    <row r="6" spans="2:5" ht="28.8" x14ac:dyDescent="0.3">
      <c r="B6" s="24" t="s">
        <v>31</v>
      </c>
      <c r="C6" s="35" t="s">
        <v>84</v>
      </c>
    </row>
    <row r="7" spans="2:5" x14ac:dyDescent="0.3">
      <c r="B7" s="25"/>
    </row>
    <row r="8" spans="2:5" x14ac:dyDescent="0.3">
      <c r="B8" s="26" t="s">
        <v>54</v>
      </c>
    </row>
    <row r="9" spans="2:5" ht="43.2" x14ac:dyDescent="0.3">
      <c r="B9" s="36" t="s">
        <v>85</v>
      </c>
      <c r="C9" s="22" t="s">
        <v>78</v>
      </c>
      <c r="D9" s="36" t="s">
        <v>86</v>
      </c>
      <c r="E9" s="22" t="s">
        <v>78</v>
      </c>
    </row>
    <row r="10" spans="2:5" x14ac:dyDescent="0.3">
      <c r="B10" s="24" t="s">
        <v>69</v>
      </c>
      <c r="C10" s="34">
        <v>0</v>
      </c>
      <c r="D10" s="24" t="s">
        <v>67</v>
      </c>
      <c r="E10" s="24">
        <v>0</v>
      </c>
    </row>
    <row r="11" spans="2:5" x14ac:dyDescent="0.3">
      <c r="B11" s="24" t="s">
        <v>70</v>
      </c>
      <c r="C11" s="34">
        <v>100</v>
      </c>
      <c r="D11" s="24" t="s">
        <v>68</v>
      </c>
      <c r="E11" s="24">
        <v>100</v>
      </c>
    </row>
    <row r="14" spans="2:5" x14ac:dyDescent="0.3">
      <c r="B14" s="33"/>
      <c r="C14" s="33"/>
    </row>
    <row r="15" spans="2:5" x14ac:dyDescent="0.3">
      <c r="B15" s="25"/>
    </row>
    <row r="16" spans="2:5" ht="67.8" customHeight="1" x14ac:dyDescent="0.3">
      <c r="B16" s="66" t="s">
        <v>101</v>
      </c>
      <c r="C16" s="66"/>
      <c r="D16" s="37"/>
    </row>
    <row r="17" spans="2:7" x14ac:dyDescent="0.3">
      <c r="B17" s="20" t="s">
        <v>73</v>
      </c>
    </row>
    <row r="18" spans="2:7" ht="28.8" x14ac:dyDescent="0.3">
      <c r="B18" s="21" t="s">
        <v>55</v>
      </c>
      <c r="C18" s="22" t="s">
        <v>75</v>
      </c>
      <c r="D18" s="23"/>
      <c r="E18" s="23"/>
    </row>
    <row r="19" spans="2:7" x14ac:dyDescent="0.3">
      <c r="B19" s="24" t="s">
        <v>2</v>
      </c>
      <c r="C19" s="30">
        <v>60</v>
      </c>
    </row>
    <row r="20" spans="2:7" x14ac:dyDescent="0.3">
      <c r="B20" s="24" t="s">
        <v>3</v>
      </c>
      <c r="C20" s="30">
        <v>60</v>
      </c>
    </row>
    <row r="21" spans="2:7" x14ac:dyDescent="0.3">
      <c r="B21" s="24" t="s">
        <v>102</v>
      </c>
      <c r="C21" s="30">
        <v>30</v>
      </c>
    </row>
    <row r="23" spans="2:7" ht="21" x14ac:dyDescent="0.4">
      <c r="B23" s="5" t="s">
        <v>20</v>
      </c>
    </row>
    <row r="24" spans="2:7" x14ac:dyDescent="0.3">
      <c r="B24" s="20" t="s">
        <v>73</v>
      </c>
    </row>
    <row r="25" spans="2:7" ht="15.6" x14ac:dyDescent="0.3">
      <c r="B25" s="21" t="s">
        <v>56</v>
      </c>
      <c r="C25" s="22" t="s">
        <v>76</v>
      </c>
      <c r="D25" s="22" t="s">
        <v>57</v>
      </c>
      <c r="E25" s="22" t="s">
        <v>77</v>
      </c>
    </row>
    <row r="26" spans="2:7" x14ac:dyDescent="0.3">
      <c r="B26" s="28"/>
      <c r="C26" s="6"/>
      <c r="D26" s="6"/>
      <c r="E26" s="6"/>
    </row>
    <row r="27" spans="2:7" x14ac:dyDescent="0.3">
      <c r="B27" s="67" t="s">
        <v>58</v>
      </c>
      <c r="C27" s="68">
        <v>6.67</v>
      </c>
      <c r="D27" s="68">
        <v>6</v>
      </c>
      <c r="E27" s="75">
        <v>40</v>
      </c>
      <c r="G27" t="s">
        <v>14</v>
      </c>
    </row>
    <row r="28" spans="2:7" ht="36" customHeight="1" x14ac:dyDescent="0.3">
      <c r="B28" s="69"/>
      <c r="C28" s="70"/>
      <c r="D28" s="70"/>
      <c r="E28" s="76"/>
    </row>
    <row r="29" spans="2:7" ht="37.200000000000003" customHeight="1" x14ac:dyDescent="0.3">
      <c r="B29" s="67" t="s">
        <v>59</v>
      </c>
      <c r="C29" s="68">
        <v>6.67</v>
      </c>
      <c r="D29" s="71">
        <v>6</v>
      </c>
      <c r="E29" s="74" t="s">
        <v>103</v>
      </c>
      <c r="G29" s="29" t="s">
        <v>60</v>
      </c>
    </row>
    <row r="30" spans="2:7" ht="23.4" x14ac:dyDescent="0.3">
      <c r="B30" s="69"/>
      <c r="C30" s="70"/>
      <c r="D30" s="71">
        <v>12</v>
      </c>
      <c r="E30" s="72">
        <v>80</v>
      </c>
    </row>
    <row r="31" spans="2:7" ht="45" customHeight="1" x14ac:dyDescent="0.3">
      <c r="B31" s="67" t="s">
        <v>61</v>
      </c>
      <c r="C31" s="71">
        <v>3.34</v>
      </c>
      <c r="D31" s="71">
        <v>12</v>
      </c>
      <c r="E31" s="74" t="s">
        <v>103</v>
      </c>
      <c r="G31" s="29" t="s">
        <v>62</v>
      </c>
    </row>
    <row r="32" spans="2:7" ht="23.4" x14ac:dyDescent="0.3">
      <c r="B32" s="69"/>
      <c r="C32" s="73">
        <v>6.67</v>
      </c>
      <c r="D32" s="71">
        <v>18</v>
      </c>
      <c r="E32" s="72">
        <v>120</v>
      </c>
    </row>
    <row r="34" spans="2:5" x14ac:dyDescent="0.3">
      <c r="B34" s="26" t="s">
        <v>54</v>
      </c>
    </row>
    <row r="35" spans="2:5" x14ac:dyDescent="0.3">
      <c r="B35" s="32" t="s">
        <v>63</v>
      </c>
      <c r="C35" s="32" t="s">
        <v>64</v>
      </c>
    </row>
    <row r="36" spans="2:5" x14ac:dyDescent="0.3">
      <c r="B36" s="24" t="s">
        <v>65</v>
      </c>
      <c r="C36" s="27">
        <v>1</v>
      </c>
      <c r="D36" t="s">
        <v>82</v>
      </c>
    </row>
    <row r="37" spans="2:5" ht="115.2" x14ac:dyDescent="0.3">
      <c r="B37" s="24" t="s">
        <v>66</v>
      </c>
      <c r="C37" s="31" t="s">
        <v>92</v>
      </c>
    </row>
    <row r="38" spans="2:5" ht="72" x14ac:dyDescent="0.3">
      <c r="B38" s="24" t="s">
        <v>71</v>
      </c>
      <c r="C38" s="31" t="s">
        <v>91</v>
      </c>
    </row>
    <row r="39" spans="2:5" ht="129.6" x14ac:dyDescent="0.3">
      <c r="B39" s="24" t="s">
        <v>83</v>
      </c>
      <c r="C39" s="31" t="s">
        <v>81</v>
      </c>
    </row>
    <row r="41" spans="2:5" ht="72" x14ac:dyDescent="0.3">
      <c r="B41" s="38" t="s">
        <v>93</v>
      </c>
      <c r="C41" s="39" t="s">
        <v>97</v>
      </c>
      <c r="D41" s="39" t="s">
        <v>98</v>
      </c>
      <c r="E41" s="39" t="s">
        <v>99</v>
      </c>
    </row>
    <row r="42" spans="2:5" x14ac:dyDescent="0.3">
      <c r="B42" s="38" t="s">
        <v>94</v>
      </c>
      <c r="C42" s="40">
        <v>0</v>
      </c>
      <c r="D42" s="41">
        <v>300</v>
      </c>
      <c r="E42" s="30">
        <v>1100</v>
      </c>
    </row>
    <row r="43" spans="2:5" x14ac:dyDescent="0.3">
      <c r="B43" s="38" t="s">
        <v>28</v>
      </c>
      <c r="C43" s="42" t="s">
        <v>95</v>
      </c>
      <c r="D43" s="42" t="s">
        <v>96</v>
      </c>
      <c r="E43" s="34" t="s">
        <v>100</v>
      </c>
    </row>
  </sheetData>
  <mergeCells count="8">
    <mergeCell ref="B16:C16"/>
    <mergeCell ref="E27:E28"/>
    <mergeCell ref="B29:B30"/>
    <mergeCell ref="C29:C30"/>
    <mergeCell ref="B31:B32"/>
    <mergeCell ref="B27:B28"/>
    <mergeCell ref="C27:C28"/>
    <mergeCell ref="D27:D2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Výpočet celkového členského</vt:lpstr>
      <vt:lpstr>Výpočet základného členského</vt:lpstr>
      <vt:lpstr>Data</vt:lpstr>
      <vt:lpstr>Príspevky detail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dc:creator>
  <cp:lastModifiedBy>Milos Ondrasik</cp:lastModifiedBy>
  <dcterms:created xsi:type="dcterms:W3CDTF">2015-04-23T18:00:57Z</dcterms:created>
  <dcterms:modified xsi:type="dcterms:W3CDTF">2022-10-31T06:08:31Z</dcterms:modified>
</cp:coreProperties>
</file>